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44" windowWidth="22980" windowHeight="10056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G17" i="1" l="1"/>
  <c r="G16" i="1"/>
  <c r="G14" i="1"/>
  <c r="G11" i="1"/>
  <c r="G10" i="1"/>
  <c r="G9" i="1"/>
  <c r="G8" i="1"/>
  <c r="G7" i="1"/>
  <c r="H18" i="1" l="1"/>
  <c r="H17" i="1"/>
  <c r="H16" i="1"/>
  <c r="H13" i="1"/>
  <c r="H14" i="1"/>
  <c r="H10" i="1"/>
  <c r="H9" i="1"/>
  <c r="H8" i="1"/>
  <c r="H7" i="1"/>
  <c r="B20" i="1" l="1"/>
  <c r="C20" i="1" l="1"/>
  <c r="D20" i="1" s="1"/>
  <c r="E20" i="1" s="1"/>
  <c r="H20" i="1" s="1"/>
  <c r="F20" i="1" l="1"/>
</calcChain>
</file>

<file path=xl/sharedStrings.xml><?xml version="1.0" encoding="utf-8"?>
<sst xmlns="http://schemas.openxmlformats.org/spreadsheetml/2006/main" count="43" uniqueCount="36">
  <si>
    <t>Verohallinto / Veronkantoyksikkö</t>
  </si>
  <si>
    <t>Verolaji</t>
  </si>
  <si>
    <t>Muut verot</t>
  </si>
  <si>
    <t>Arpajaisvero</t>
  </si>
  <si>
    <t>Pankkivero</t>
  </si>
  <si>
    <t>Perintö- ja lahjavero</t>
  </si>
  <si>
    <t>Varainsiirtovero</t>
  </si>
  <si>
    <t>Yhteensä</t>
  </si>
  <si>
    <t>luvut miljoonia euroja</t>
  </si>
  <si>
    <t>Tulon ja varallisuuden perusteella kannettavat verot</t>
  </si>
  <si>
    <t>Ansio- ja pääomatuloverot</t>
  </si>
  <si>
    <t>Yhteisövero</t>
  </si>
  <si>
    <t>Korkotulojen lähdevero</t>
  </si>
  <si>
    <t>Liikevaihdon perusteella kannettavat verot ja maksut</t>
  </si>
  <si>
    <t>Eräistä vakuutusmaksuista suoritettava vero</t>
  </si>
  <si>
    <t>Arvonlisävero*</t>
  </si>
  <si>
    <t>I lisätalousarvio
(23.5.2013)</t>
  </si>
  <si>
    <t>Valtion talousarvio 2013
(22.11.2012)</t>
  </si>
  <si>
    <t>Tilinpäätös 2012</t>
  </si>
  <si>
    <t>II lisätalousarvioehdotus
(23.8.2013)</t>
  </si>
  <si>
    <t>-</t>
  </si>
  <si>
    <t>Verohallinnon tuloutusten valtiolle ja valtion talousarvion 2013 vertailu</t>
  </si>
  <si>
    <t>Muut verot ja veronluonteiset tulot**</t>
  </si>
  <si>
    <t>Korkotulot</t>
  </si>
  <si>
    <t>**Valtion muita veroja ovat mm. valmisteverot ja autovero. Muita verokertymiä voi seurata esim. Valtiokonttorin ylläpitämiltä valtiontalouden internet-raportointisivuilta osoitteesta http://www.netra.fi.</t>
  </si>
  <si>
    <t>Muiden taulukossa esitettyjen verolajien osalta tuloutukset ovat vertailukelpoisia valtion talousarvion kanssa.</t>
  </si>
  <si>
    <t>*Verohallinnon tuloutuksissa valtiolle ei näy Tullin keräämä arvonlisävero. Valtion talousarviossa alv esitetään kuitenkin Verohallinnon ja Tullin keräämänä yhteissummana. Vuonna 2012 Verohallinnon osuus alv:n kokonaiskertymästä oli 82 %.</t>
  </si>
  <si>
    <t>alleviivattuna valtion talousarvion 2013 voimassa olevat verotuloarviot</t>
  </si>
  <si>
    <t>tal. muutos(%)</t>
  </si>
  <si>
    <t>tul. muutos(%)</t>
  </si>
  <si>
    <t>tal. muutos(%) = talousarvion 2013 voimassa olevien verotuloarvioiden muutos tilinpäätökseen 2012 verrattuna</t>
  </si>
  <si>
    <t>Verohallinnon lisäksi veroja keräävät myös Tulli ja Trafi. Niiden keräämät verot eivät näy Verohallinnon verokertymissä.</t>
  </si>
  <si>
    <t>Tuloutukset valtiolle
1.1.-31.8.2013</t>
  </si>
  <si>
    <t>osuus(%)
(tuloutukset/talousarvio)</t>
  </si>
  <si>
    <t>osuus(%) = Verohallinnon 31.8.2013 mennessä tulouttamien verojen osuus valtion talousarvion 2013 voimassa olevista verotuloarvioista</t>
  </si>
  <si>
    <t>tul. muutos(%) = Verohallinnon tuloutusten valtiolle muutos 1.1.-31.8.2012 → 1.1.-31.8.2013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</si>
</sst>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0.0_ ;[Red]\-0.0\ "/>
    <numFmt numFmtId="166" formatCode="0.0"/>
  </numFmts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medium">
        <color theme="3"/>
      </top>
      <bottom/>
      <diagonal/>
    </border>
    <border>
      <left style="thin">
        <color theme="6" tint="-0.499984740745262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/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thin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3"/>
      </top>
      <bottom/>
      <diagonal/>
    </border>
    <border>
      <left/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medium">
        <color theme="3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medium">
        <color theme="3"/>
      </bottom>
      <diagonal/>
    </border>
    <border>
      <left/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 style="medium">
        <color theme="3"/>
      </right>
      <top style="hair">
        <color theme="6" tint="-0.499984740745262"/>
      </top>
      <bottom/>
      <diagonal/>
    </border>
    <border>
      <left style="medium">
        <color theme="3"/>
      </left>
      <right style="medium">
        <color theme="3"/>
      </right>
      <top style="thin">
        <color theme="6" tint="-0.499984740745262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 style="medium">
        <color theme="3"/>
      </left>
      <right/>
      <top/>
      <bottom style="thin">
        <color theme="6" tint="-0.499984740745262"/>
      </bottom>
      <diagonal/>
    </border>
    <border>
      <left style="medium">
        <color theme="3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medium">
        <color theme="3"/>
      </left>
      <right/>
      <top style="hair">
        <color theme="6" tint="-0.499984740745262"/>
      </top>
      <bottom/>
      <diagonal/>
    </border>
    <border>
      <left style="medium">
        <color theme="3"/>
      </left>
      <right/>
      <top style="thin">
        <color theme="6" tint="-0.499984740745262"/>
      </top>
      <bottom style="medium">
        <color theme="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</cellStyleXfs>
  <cellXfs count="10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quotePrefix="1" applyFont="1"/>
    <xf numFmtId="164" fontId="25" fillId="33" borderId="12" xfId="0" applyNumberFormat="1" applyFont="1" applyFill="1" applyBorder="1" applyAlignment="1">
      <alignment horizontal="right"/>
    </xf>
    <xf numFmtId="0" fontId="0" fillId="0" borderId="0" xfId="0"/>
    <xf numFmtId="164" fontId="25" fillId="33" borderId="10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3" fillId="33" borderId="10" xfId="0" applyNumberFormat="1" applyFont="1" applyFill="1" applyBorder="1" applyAlignment="1">
      <alignment horizontal="right"/>
    </xf>
    <xf numFmtId="164" fontId="24" fillId="0" borderId="10" xfId="0" applyNumberFormat="1" applyFont="1" applyFill="1" applyBorder="1" applyAlignment="1">
      <alignment horizontal="right"/>
    </xf>
    <xf numFmtId="164" fontId="25" fillId="0" borderId="12" xfId="0" applyNumberFormat="1" applyFont="1" applyFill="1" applyBorder="1" applyAlignment="1">
      <alignment horizontal="right"/>
    </xf>
    <xf numFmtId="164" fontId="24" fillId="0" borderId="11" xfId="0" applyNumberFormat="1" applyFont="1" applyBorder="1" applyAlignment="1">
      <alignment horizontal="right"/>
    </xf>
    <xf numFmtId="0" fontId="20" fillId="0" borderId="0" xfId="0" applyFont="1" applyAlignment="1"/>
    <xf numFmtId="0" fontId="20" fillId="0" borderId="0" xfId="0" applyNumberFormat="1" applyFont="1" applyFill="1" applyBorder="1" applyAlignment="1">
      <alignment vertical="center"/>
    </xf>
    <xf numFmtId="0" fontId="0" fillId="0" borderId="0" xfId="0" applyBorder="1"/>
    <xf numFmtId="0" fontId="26" fillId="0" borderId="0" xfId="0" applyFont="1" applyAlignment="1">
      <alignment horizontal="left" vertical="center"/>
    </xf>
    <xf numFmtId="164" fontId="28" fillId="33" borderId="12" xfId="0" applyNumberFormat="1" applyFont="1" applyFill="1" applyBorder="1" applyAlignment="1">
      <alignment horizontal="right"/>
    </xf>
    <xf numFmtId="164" fontId="28" fillId="33" borderId="13" xfId="0" applyNumberFormat="1" applyFont="1" applyFill="1" applyBorder="1" applyAlignment="1">
      <alignment horizontal="right"/>
    </xf>
    <xf numFmtId="0" fontId="30" fillId="0" borderId="0" xfId="0" applyFont="1" applyAlignment="1">
      <alignment horizontal="left" vertical="center"/>
    </xf>
    <xf numFmtId="0" fontId="26" fillId="0" borderId="0" xfId="0" applyFont="1" applyBorder="1" applyAlignment="1">
      <alignment vertical="center" wrapText="1"/>
    </xf>
    <xf numFmtId="164" fontId="25" fillId="33" borderId="11" xfId="0" applyNumberFormat="1" applyFont="1" applyFill="1" applyBorder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0" fillId="0" borderId="0" xfId="0" applyFont="1" applyBorder="1" applyAlignment="1"/>
    <xf numFmtId="166" fontId="0" fillId="0" borderId="0" xfId="0" applyNumberFormat="1" applyBorder="1"/>
    <xf numFmtId="0" fontId="22" fillId="35" borderId="14" xfId="0" applyFont="1" applyFill="1" applyBorder="1" applyAlignment="1">
      <alignment horizontal="center" vertical="top" wrapText="1"/>
    </xf>
    <xf numFmtId="0" fontId="22" fillId="35" borderId="15" xfId="0" applyFont="1" applyFill="1" applyBorder="1" applyAlignment="1">
      <alignment horizontal="center" vertical="top" wrapText="1"/>
    </xf>
    <xf numFmtId="0" fontId="22" fillId="35" borderId="16" xfId="0" applyFont="1" applyFill="1" applyBorder="1" applyAlignment="1">
      <alignment horizontal="center" vertical="top" wrapText="1"/>
    </xf>
    <xf numFmtId="0" fontId="22" fillId="35" borderId="17" xfId="0" applyFont="1" applyFill="1" applyBorder="1" applyAlignment="1">
      <alignment horizontal="center" vertical="top" wrapText="1"/>
    </xf>
    <xf numFmtId="0" fontId="22" fillId="35" borderId="18" xfId="0" applyFont="1" applyFill="1" applyBorder="1" applyAlignment="1">
      <alignment horizontal="center" vertical="top" wrapText="1"/>
    </xf>
    <xf numFmtId="165" fontId="23" fillId="33" borderId="19" xfId="0" applyNumberFormat="1" applyFont="1" applyFill="1" applyBorder="1" applyAlignment="1">
      <alignment horizontal="right"/>
    </xf>
    <xf numFmtId="165" fontId="22" fillId="33" borderId="20" xfId="0" applyNumberFormat="1" applyFont="1" applyFill="1" applyBorder="1" applyAlignment="1">
      <alignment horizontal="right"/>
    </xf>
    <xf numFmtId="165" fontId="25" fillId="33" borderId="21" xfId="0" applyNumberFormat="1" applyFont="1" applyFill="1" applyBorder="1" applyAlignment="1">
      <alignment horizontal="right"/>
    </xf>
    <xf numFmtId="165" fontId="25" fillId="33" borderId="22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4" fillId="0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4" fillId="0" borderId="25" xfId="0" applyNumberFormat="1" applyFont="1" applyBorder="1" applyAlignment="1">
      <alignment horizontal="right"/>
    </xf>
    <xf numFmtId="165" fontId="25" fillId="34" borderId="26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5" fillId="33" borderId="25" xfId="0" applyNumberFormat="1" applyFont="1" applyFill="1" applyBorder="1" applyAlignment="1">
      <alignment horizontal="right"/>
    </xf>
    <xf numFmtId="165" fontId="25" fillId="33" borderId="26" xfId="0" applyNumberFormat="1" applyFont="1" applyFill="1" applyBorder="1" applyAlignment="1">
      <alignment horizontal="right"/>
    </xf>
    <xf numFmtId="165" fontId="23" fillId="36" borderId="27" xfId="0" applyNumberFormat="1" applyFont="1" applyFill="1" applyBorder="1" applyAlignment="1">
      <alignment horizontal="right"/>
    </xf>
    <xf numFmtId="165" fontId="22" fillId="36" borderId="28" xfId="0" applyNumberFormat="1" applyFont="1" applyFill="1" applyBorder="1" applyAlignment="1">
      <alignment horizontal="right"/>
    </xf>
    <xf numFmtId="164" fontId="23" fillId="33" borderId="19" xfId="0" applyNumberFormat="1" applyFont="1" applyFill="1" applyBorder="1" applyAlignment="1">
      <alignment horizontal="right"/>
    </xf>
    <xf numFmtId="164" fontId="23" fillId="33" borderId="20" xfId="0" applyNumberFormat="1" applyFont="1" applyFill="1" applyBorder="1" applyAlignment="1">
      <alignment horizontal="right"/>
    </xf>
    <xf numFmtId="164" fontId="24" fillId="33" borderId="21" xfId="0" applyNumberFormat="1" applyFont="1" applyFill="1" applyBorder="1" applyAlignment="1">
      <alignment horizontal="right"/>
    </xf>
    <xf numFmtId="164" fontId="24" fillId="33" borderId="22" xfId="0" applyNumberFormat="1" applyFont="1" applyFill="1" applyBorder="1" applyAlignment="1">
      <alignment horizontal="right"/>
    </xf>
    <xf numFmtId="164" fontId="24" fillId="33" borderId="23" xfId="0" applyNumberFormat="1" applyFont="1" applyFill="1" applyBorder="1" applyAlignment="1">
      <alignment horizontal="right"/>
    </xf>
    <xf numFmtId="164" fontId="24" fillId="34" borderId="19" xfId="0" applyNumberFormat="1" applyFont="1" applyFill="1" applyBorder="1" applyAlignment="1">
      <alignment horizontal="right"/>
    </xf>
    <xf numFmtId="164" fontId="24" fillId="34" borderId="20" xfId="0" applyNumberFormat="1" applyFont="1" applyFill="1" applyBorder="1" applyAlignment="1">
      <alignment horizontal="right"/>
    </xf>
    <xf numFmtId="164" fontId="24" fillId="34" borderId="21" xfId="0" applyNumberFormat="1" applyFont="1" applyFill="1" applyBorder="1" applyAlignment="1">
      <alignment horizontal="right"/>
    </xf>
    <xf numFmtId="164" fontId="24" fillId="34" borderId="22" xfId="0" applyNumberFormat="1" applyFont="1" applyFill="1" applyBorder="1" applyAlignment="1">
      <alignment horizontal="right"/>
    </xf>
    <xf numFmtId="164" fontId="24" fillId="34" borderId="25" xfId="0" applyNumberFormat="1" applyFont="1" applyFill="1" applyBorder="1" applyAlignment="1">
      <alignment horizontal="right"/>
    </xf>
    <xf numFmtId="164" fontId="24" fillId="34" borderId="26" xfId="0" applyNumberFormat="1" applyFont="1" applyFill="1" applyBorder="1" applyAlignment="1">
      <alignment horizontal="right"/>
    </xf>
    <xf numFmtId="164" fontId="24" fillId="33" borderId="19" xfId="0" applyNumberFormat="1" applyFont="1" applyFill="1" applyBorder="1" applyAlignment="1">
      <alignment horizontal="right"/>
    </xf>
    <xf numFmtId="164" fontId="24" fillId="33" borderId="20" xfId="0" applyNumberFormat="1" applyFont="1" applyFill="1" applyBorder="1" applyAlignment="1">
      <alignment horizontal="right"/>
    </xf>
    <xf numFmtId="164" fontId="24" fillId="33" borderId="25" xfId="0" applyNumberFormat="1" applyFont="1" applyFill="1" applyBorder="1" applyAlignment="1">
      <alignment horizontal="right"/>
    </xf>
    <xf numFmtId="164" fontId="24" fillId="33" borderId="26" xfId="0" applyNumberFormat="1" applyFont="1" applyFill="1" applyBorder="1" applyAlignment="1">
      <alignment horizontal="right"/>
    </xf>
    <xf numFmtId="164" fontId="24" fillId="33" borderId="24" xfId="0" applyNumberFormat="1" applyFont="1" applyFill="1" applyBorder="1" applyAlignment="1">
      <alignment horizontal="right"/>
    </xf>
    <xf numFmtId="164" fontId="23" fillId="36" borderId="27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0" fontId="22" fillId="35" borderId="29" xfId="0" applyFont="1" applyFill="1" applyBorder="1" applyAlignment="1">
      <alignment horizontal="center" vertical="top" wrapText="1"/>
    </xf>
    <xf numFmtId="164" fontId="23" fillId="33" borderId="30" xfId="0" applyNumberFormat="1" applyFont="1" applyFill="1" applyBorder="1" applyAlignment="1">
      <alignment horizontal="right"/>
    </xf>
    <xf numFmtId="164" fontId="28" fillId="33" borderId="31" xfId="0" applyNumberFormat="1" applyFont="1" applyFill="1" applyBorder="1" applyAlignment="1">
      <alignment horizontal="right"/>
    </xf>
    <xf numFmtId="164" fontId="25" fillId="33" borderId="31" xfId="0" applyNumberFormat="1" applyFont="1" applyFill="1" applyBorder="1" applyAlignment="1">
      <alignment horizontal="right"/>
    </xf>
    <xf numFmtId="164" fontId="25" fillId="33" borderId="32" xfId="0" applyNumberFormat="1" applyFont="1" applyFill="1" applyBorder="1" applyAlignment="1">
      <alignment horizontal="right"/>
    </xf>
    <xf numFmtId="164" fontId="24" fillId="0" borderId="30" xfId="0" applyNumberFormat="1" applyFont="1" applyFill="1" applyBorder="1" applyAlignment="1">
      <alignment horizontal="right"/>
    </xf>
    <xf numFmtId="164" fontId="28" fillId="0" borderId="31" xfId="0" applyNumberFormat="1" applyFont="1" applyFill="1" applyBorder="1" applyAlignment="1">
      <alignment horizontal="right"/>
    </xf>
    <xf numFmtId="164" fontId="29" fillId="0" borderId="33" xfId="0" applyNumberFormat="1" applyFont="1" applyBorder="1" applyAlignment="1">
      <alignment horizontal="right"/>
    </xf>
    <xf numFmtId="164" fontId="25" fillId="33" borderId="30" xfId="0" applyNumberFormat="1" applyFont="1" applyFill="1" applyBorder="1" applyAlignment="1">
      <alignment horizontal="right"/>
    </xf>
    <xf numFmtId="164" fontId="28" fillId="33" borderId="33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35" xfId="0" applyNumberFormat="1" applyFont="1" applyFill="1" applyBorder="1" applyAlignment="1">
      <alignment horizontal="right"/>
    </xf>
    <xf numFmtId="0" fontId="20" fillId="0" borderId="0" xfId="0" applyNumberFormat="1" applyFont="1" applyFill="1" applyBorder="1" applyAlignment="1">
      <alignment horizontal="left" vertical="center"/>
    </xf>
    <xf numFmtId="0" fontId="22" fillId="35" borderId="36" xfId="0" applyFont="1" applyFill="1" applyBorder="1" applyAlignment="1">
      <alignment horizontal="center"/>
    </xf>
    <xf numFmtId="0" fontId="22" fillId="35" borderId="37" xfId="0" applyFont="1" applyFill="1" applyBorder="1" applyAlignment="1">
      <alignment horizontal="center"/>
    </xf>
    <xf numFmtId="0" fontId="23" fillId="33" borderId="38" xfId="0" applyFont="1" applyFill="1" applyBorder="1" applyAlignment="1">
      <alignment horizontal="left" indent="1"/>
    </xf>
    <xf numFmtId="0" fontId="24" fillId="33" borderId="39" xfId="0" applyFont="1" applyFill="1" applyBorder="1" applyAlignment="1">
      <alignment horizontal="left" indent="2"/>
    </xf>
    <xf numFmtId="0" fontId="24" fillId="33" borderId="37" xfId="0" applyFont="1" applyFill="1" applyBorder="1" applyAlignment="1">
      <alignment horizontal="left" indent="2"/>
    </xf>
    <xf numFmtId="0" fontId="23" fillId="0" borderId="38" xfId="0" applyFont="1" applyFill="1" applyBorder="1" applyAlignment="1">
      <alignment horizontal="left" indent="1"/>
    </xf>
    <xf numFmtId="0" fontId="24" fillId="0" borderId="39" xfId="0" applyFont="1" applyFill="1" applyBorder="1" applyAlignment="1">
      <alignment horizontal="left" indent="2"/>
    </xf>
    <xf numFmtId="0" fontId="24" fillId="0" borderId="40" xfId="0" applyFont="1" applyFill="1" applyBorder="1" applyAlignment="1">
      <alignment horizontal="left" indent="2"/>
    </xf>
    <xf numFmtId="0" fontId="24" fillId="33" borderId="40" xfId="0" applyFont="1" applyFill="1" applyBorder="1" applyAlignment="1">
      <alignment horizontal="left" indent="2"/>
    </xf>
    <xf numFmtId="1" fontId="22" fillId="36" borderId="41" xfId="0" applyNumberFormat="1" applyFont="1" applyFill="1" applyBorder="1" applyAlignment="1">
      <alignment horizontal="left" indent="1"/>
    </xf>
    <xf numFmtId="0" fontId="22" fillId="35" borderId="42" xfId="0" applyFont="1" applyFill="1" applyBorder="1" applyAlignment="1">
      <alignment horizontal="center" vertical="top" wrapText="1"/>
    </xf>
    <xf numFmtId="0" fontId="22" fillId="35" borderId="43" xfId="0" applyFont="1" applyFill="1" applyBorder="1" applyAlignment="1">
      <alignment horizontal="center" vertical="top" wrapText="1"/>
    </xf>
    <xf numFmtId="164" fontId="23" fillId="33" borderId="44" xfId="0" applyNumberFormat="1" applyFont="1" applyFill="1" applyBorder="1" applyAlignment="1">
      <alignment horizontal="right"/>
    </xf>
    <xf numFmtId="164" fontId="25" fillId="33" borderId="45" xfId="0" applyNumberFormat="1" applyFont="1" applyFill="1" applyBorder="1" applyAlignment="1">
      <alignment horizontal="right"/>
    </xf>
    <xf numFmtId="164" fontId="25" fillId="33" borderId="46" xfId="0" applyNumberFormat="1" applyFont="1" applyFill="1" applyBorder="1" applyAlignment="1">
      <alignment horizontal="right"/>
    </xf>
    <xf numFmtId="164" fontId="24" fillId="0" borderId="44" xfId="0" applyNumberFormat="1" applyFont="1" applyFill="1" applyBorder="1" applyAlignment="1">
      <alignment horizontal="right"/>
    </xf>
    <xf numFmtId="164" fontId="25" fillId="0" borderId="45" xfId="0" applyNumberFormat="1" applyFont="1" applyFill="1" applyBorder="1" applyAlignment="1">
      <alignment horizontal="right"/>
    </xf>
    <xf numFmtId="164" fontId="25" fillId="0" borderId="47" xfId="0" applyNumberFormat="1" applyFont="1" applyFill="1" applyBorder="1" applyAlignment="1">
      <alignment horizontal="right"/>
    </xf>
    <xf numFmtId="164" fontId="25" fillId="33" borderId="44" xfId="0" applyNumberFormat="1" applyFont="1" applyFill="1" applyBorder="1" applyAlignment="1">
      <alignment horizontal="right"/>
    </xf>
    <xf numFmtId="164" fontId="25" fillId="33" borderId="47" xfId="0" applyNumberFormat="1" applyFont="1" applyFill="1" applyBorder="1" applyAlignment="1">
      <alignment horizontal="right"/>
    </xf>
    <xf numFmtId="164" fontId="23" fillId="36" borderId="48" xfId="0" applyNumberFormat="1" applyFont="1" applyFill="1" applyBorder="1" applyAlignment="1">
      <alignment horizontal="right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l_Veronsaajan Jako-osuudet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showGridLines="0" tabSelected="1" workbookViewId="0">
      <selection activeCell="A34" sqref="A34"/>
    </sheetView>
  </sheetViews>
  <sheetFormatPr defaultRowHeight="13.2" x14ac:dyDescent="0.25"/>
  <cols>
    <col min="1" max="1" width="54.21875" customWidth="1"/>
    <col min="2" max="2" width="24.77734375" style="6" customWidth="1"/>
    <col min="3" max="4" width="24.77734375" customWidth="1"/>
    <col min="5" max="5" width="24.77734375" style="6" customWidth="1"/>
    <col min="6" max="6" width="24.77734375" customWidth="1"/>
    <col min="7" max="7" width="24.77734375" style="6" customWidth="1"/>
    <col min="8" max="8" width="15.77734375" style="6" customWidth="1"/>
    <col min="9" max="9" width="15.77734375" customWidth="1"/>
  </cols>
  <sheetData>
    <row r="1" spans="1:9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9.8" x14ac:dyDescent="0.4">
      <c r="A2" s="2" t="s">
        <v>21</v>
      </c>
      <c r="B2" s="2"/>
      <c r="C2" s="3"/>
      <c r="D2" s="3"/>
      <c r="E2" s="3"/>
      <c r="F2" s="3"/>
      <c r="G2" s="3"/>
      <c r="H2" s="3"/>
      <c r="I2" s="4"/>
    </row>
    <row r="3" spans="1:9" ht="14.4" thickBot="1" x14ac:dyDescent="0.35">
      <c r="A3" s="3"/>
      <c r="B3" s="13"/>
      <c r="C3" s="23"/>
      <c r="D3" s="23"/>
      <c r="E3" s="23"/>
      <c r="F3" s="3"/>
      <c r="G3" s="3"/>
      <c r="H3" s="23"/>
      <c r="I3" s="3"/>
    </row>
    <row r="4" spans="1:9" ht="15.6" customHeight="1" x14ac:dyDescent="0.25">
      <c r="A4" s="79" t="s">
        <v>1</v>
      </c>
      <c r="B4" s="89" t="s">
        <v>18</v>
      </c>
      <c r="C4" s="26" t="s">
        <v>17</v>
      </c>
      <c r="D4" s="66" t="s">
        <v>16</v>
      </c>
      <c r="E4" s="27" t="s">
        <v>19</v>
      </c>
      <c r="F4" s="26" t="s">
        <v>32</v>
      </c>
      <c r="G4" s="27" t="s">
        <v>33</v>
      </c>
      <c r="H4" s="26" t="s">
        <v>28</v>
      </c>
      <c r="I4" s="27" t="s">
        <v>29</v>
      </c>
    </row>
    <row r="5" spans="1:9" ht="15.6" customHeight="1" x14ac:dyDescent="0.25">
      <c r="A5" s="80"/>
      <c r="B5" s="90"/>
      <c r="C5" s="28"/>
      <c r="D5" s="25"/>
      <c r="E5" s="29"/>
      <c r="F5" s="28"/>
      <c r="G5" s="29"/>
      <c r="H5" s="28"/>
      <c r="I5" s="29"/>
    </row>
    <row r="6" spans="1:9" ht="15.6" x14ac:dyDescent="0.3">
      <c r="A6" s="81" t="s">
        <v>9</v>
      </c>
      <c r="B6" s="91"/>
      <c r="C6" s="91"/>
      <c r="D6" s="9"/>
      <c r="E6" s="67"/>
      <c r="F6" s="48"/>
      <c r="G6" s="49"/>
      <c r="H6" s="30"/>
      <c r="I6" s="31"/>
    </row>
    <row r="7" spans="1:9" ht="15.6" x14ac:dyDescent="0.3">
      <c r="A7" s="82" t="s">
        <v>10</v>
      </c>
      <c r="B7" s="92">
        <v>7868.6</v>
      </c>
      <c r="C7" s="92">
        <v>8597</v>
      </c>
      <c r="D7" s="5"/>
      <c r="E7" s="68">
        <v>8163</v>
      </c>
      <c r="F7" s="50">
        <v>5816.3615881000005</v>
      </c>
      <c r="G7" s="51">
        <f>F7/E7*100</f>
        <v>71.252745168442971</v>
      </c>
      <c r="H7" s="32">
        <f>(E7/B7-1)*100</f>
        <v>3.741453371629011</v>
      </c>
      <c r="I7" s="33">
        <v>3.07</v>
      </c>
    </row>
    <row r="8" spans="1:9" ht="15.6" x14ac:dyDescent="0.3">
      <c r="A8" s="82" t="s">
        <v>11</v>
      </c>
      <c r="B8" s="92">
        <v>2906.3</v>
      </c>
      <c r="C8" s="92">
        <v>3198</v>
      </c>
      <c r="D8" s="17">
        <v>2989</v>
      </c>
      <c r="E8" s="69"/>
      <c r="F8" s="50">
        <v>2017.0904075199999</v>
      </c>
      <c r="G8" s="51">
        <f>F8/D8*100</f>
        <v>67.483787471395104</v>
      </c>
      <c r="H8" s="32">
        <f>(D8/B8-1)*100</f>
        <v>2.8455424422805464</v>
      </c>
      <c r="I8" s="33">
        <v>3.88</v>
      </c>
    </row>
    <row r="9" spans="1:9" ht="15.6" x14ac:dyDescent="0.3">
      <c r="A9" s="82" t="s">
        <v>12</v>
      </c>
      <c r="B9" s="92">
        <v>236.5</v>
      </c>
      <c r="C9" s="92">
        <v>150</v>
      </c>
      <c r="D9" s="17">
        <v>200</v>
      </c>
      <c r="E9" s="69"/>
      <c r="F9" s="50">
        <v>170.2802183</v>
      </c>
      <c r="G9" s="51">
        <f>F9/D9*100</f>
        <v>85.140109150000001</v>
      </c>
      <c r="H9" s="32">
        <f>(D9/B9-1)*100</f>
        <v>-15.433403805496827</v>
      </c>
      <c r="I9" s="33">
        <v>-1.27</v>
      </c>
    </row>
    <row r="10" spans="1:9" s="6" customFormat="1" ht="15.6" x14ac:dyDescent="0.3">
      <c r="A10" s="82" t="s">
        <v>5</v>
      </c>
      <c r="B10" s="92">
        <v>509.2</v>
      </c>
      <c r="C10" s="92">
        <v>495</v>
      </c>
      <c r="D10" s="5"/>
      <c r="E10" s="68">
        <v>610</v>
      </c>
      <c r="F10" s="50">
        <v>462.75839232999999</v>
      </c>
      <c r="G10" s="51">
        <f>F10/E10*100</f>
        <v>75.862031529508201</v>
      </c>
      <c r="H10" s="32">
        <f>(E10/B10-1)*100</f>
        <v>19.795758051846036</v>
      </c>
      <c r="I10" s="33">
        <v>37.6</v>
      </c>
    </row>
    <row r="11" spans="1:9" s="6" customFormat="1" ht="15.6" x14ac:dyDescent="0.3">
      <c r="A11" s="83" t="s">
        <v>4</v>
      </c>
      <c r="B11" s="93" t="s">
        <v>20</v>
      </c>
      <c r="C11" s="93">
        <v>170</v>
      </c>
      <c r="D11" s="18">
        <v>133</v>
      </c>
      <c r="E11" s="70"/>
      <c r="F11" s="52">
        <v>133.4</v>
      </c>
      <c r="G11" s="51">
        <f>F11/D11*100</f>
        <v>100.30075187969925</v>
      </c>
      <c r="H11" s="34" t="s">
        <v>20</v>
      </c>
      <c r="I11" s="35" t="s">
        <v>20</v>
      </c>
    </row>
    <row r="12" spans="1:9" ht="15.6" x14ac:dyDescent="0.3">
      <c r="A12" s="84" t="s">
        <v>13</v>
      </c>
      <c r="B12" s="94"/>
      <c r="C12" s="94"/>
      <c r="D12" s="10"/>
      <c r="E12" s="71"/>
      <c r="F12" s="53"/>
      <c r="G12" s="54"/>
      <c r="H12" s="36"/>
      <c r="I12" s="37"/>
    </row>
    <row r="13" spans="1:9" ht="15.6" x14ac:dyDescent="0.3">
      <c r="A13" s="85" t="s">
        <v>15</v>
      </c>
      <c r="B13" s="95">
        <v>15750.2</v>
      </c>
      <c r="C13" s="95">
        <v>16803</v>
      </c>
      <c r="D13" s="11"/>
      <c r="E13" s="72">
        <v>16431</v>
      </c>
      <c r="F13" s="55">
        <v>9236.8852834400004</v>
      </c>
      <c r="G13" s="56" t="s">
        <v>20</v>
      </c>
      <c r="H13" s="38">
        <f>(E13/B13-1)*100</f>
        <v>4.3224847938438726</v>
      </c>
      <c r="I13" s="39">
        <v>8.51</v>
      </c>
    </row>
    <row r="14" spans="1:9" ht="15.6" x14ac:dyDescent="0.3">
      <c r="A14" s="86" t="s">
        <v>14</v>
      </c>
      <c r="B14" s="96">
        <v>660.2</v>
      </c>
      <c r="C14" s="96">
        <v>708</v>
      </c>
      <c r="D14" s="12"/>
      <c r="E14" s="73">
        <v>686</v>
      </c>
      <c r="F14" s="57">
        <v>503.41064602999995</v>
      </c>
      <c r="G14" s="58">
        <f>F14/E14*100</f>
        <v>73.383476097667639</v>
      </c>
      <c r="H14" s="40">
        <f>(E14/B14-1)*100</f>
        <v>3.9079066949409214</v>
      </c>
      <c r="I14" s="41">
        <v>7.89</v>
      </c>
    </row>
    <row r="15" spans="1:9" ht="15.6" x14ac:dyDescent="0.3">
      <c r="A15" s="81" t="s">
        <v>2</v>
      </c>
      <c r="B15" s="97"/>
      <c r="C15" s="97"/>
      <c r="D15" s="7"/>
      <c r="E15" s="74"/>
      <c r="F15" s="59"/>
      <c r="G15" s="60"/>
      <c r="H15" s="42"/>
      <c r="I15" s="43"/>
    </row>
    <row r="16" spans="1:9" s="6" customFormat="1" ht="15.6" x14ac:dyDescent="0.3">
      <c r="A16" s="82" t="s">
        <v>6</v>
      </c>
      <c r="B16" s="92">
        <v>579.70000000000005</v>
      </c>
      <c r="C16" s="92">
        <v>606</v>
      </c>
      <c r="D16" s="5"/>
      <c r="E16" s="68">
        <v>552</v>
      </c>
      <c r="F16" s="50">
        <v>374.08756110000002</v>
      </c>
      <c r="G16" s="51">
        <f t="shared" ref="G16:G17" si="0">F16/E16*100</f>
        <v>67.769485706521735</v>
      </c>
      <c r="H16" s="32">
        <f>(E16/B16-1)*100</f>
        <v>-4.7783336208383709</v>
      </c>
      <c r="I16" s="33">
        <v>-4.62</v>
      </c>
    </row>
    <row r="17" spans="1:9" s="6" customFormat="1" ht="15.6" x14ac:dyDescent="0.3">
      <c r="A17" s="82" t="s">
        <v>3</v>
      </c>
      <c r="B17" s="92">
        <v>207.1</v>
      </c>
      <c r="C17" s="92">
        <v>201</v>
      </c>
      <c r="D17" s="5"/>
      <c r="E17" s="68">
        <v>230</v>
      </c>
      <c r="F17" s="50">
        <v>143.81644441</v>
      </c>
      <c r="G17" s="51">
        <f t="shared" si="0"/>
        <v>62.528888873913047</v>
      </c>
      <c r="H17" s="32">
        <f>(E17/B17-1)*100</f>
        <v>11.057460164171907</v>
      </c>
      <c r="I17" s="33">
        <v>7.41</v>
      </c>
    </row>
    <row r="18" spans="1:9" s="6" customFormat="1" ht="15.6" x14ac:dyDescent="0.3">
      <c r="A18" s="87" t="s">
        <v>22</v>
      </c>
      <c r="B18" s="98">
        <v>8602.9</v>
      </c>
      <c r="C18" s="98">
        <v>8994.7000000000007</v>
      </c>
      <c r="D18" s="21">
        <v>8941.7000000000007</v>
      </c>
      <c r="E18" s="75">
        <v>8780.7000000000007</v>
      </c>
      <c r="F18" s="61">
        <v>0.48620890000000827</v>
      </c>
      <c r="G18" s="62" t="s">
        <v>20</v>
      </c>
      <c r="H18" s="44">
        <f>(E18/B18-1)*100</f>
        <v>2.0667449348475753</v>
      </c>
      <c r="I18" s="45" t="s">
        <v>20</v>
      </c>
    </row>
    <row r="19" spans="1:9" s="6" customFormat="1" ht="15.6" x14ac:dyDescent="0.3">
      <c r="A19" s="83" t="s">
        <v>23</v>
      </c>
      <c r="B19" s="93"/>
      <c r="C19" s="93"/>
      <c r="D19" s="8"/>
      <c r="E19" s="70"/>
      <c r="F19" s="52">
        <v>35.286324350000001</v>
      </c>
      <c r="G19" s="63" t="s">
        <v>20</v>
      </c>
      <c r="H19" s="34"/>
      <c r="I19" s="35">
        <v>-28.85</v>
      </c>
    </row>
    <row r="20" spans="1:9" ht="16.2" thickBot="1" x14ac:dyDescent="0.35">
      <c r="A20" s="88" t="s">
        <v>7</v>
      </c>
      <c r="B20" s="99">
        <f>SUM(B6:B19)</f>
        <v>37320.700000000004</v>
      </c>
      <c r="C20" s="99">
        <f>SUM(C6:C19)</f>
        <v>39922.699999999997</v>
      </c>
      <c r="D20" s="76">
        <f>C20+D8-C8+D9-C9+D11-C11+D18-C18</f>
        <v>39673.699999999997</v>
      </c>
      <c r="E20" s="77">
        <f>D20+E7-C7+E10-C10+E13-C13+E14-C14+E16-C16+E17-C17+E18-D18</f>
        <v>38774.699999999997</v>
      </c>
      <c r="F20" s="64">
        <f>SUM(F7:F19)</f>
        <v>18893.863074480003</v>
      </c>
      <c r="G20" s="65" t="s">
        <v>20</v>
      </c>
      <c r="H20" s="46">
        <f>(E20/B20-1)*100</f>
        <v>3.8959612225922591</v>
      </c>
      <c r="I20" s="47">
        <v>7.05</v>
      </c>
    </row>
    <row r="21" spans="1:9" ht="13.8" customHeight="1" x14ac:dyDescent="0.25">
      <c r="A21" s="78" t="s">
        <v>8</v>
      </c>
      <c r="B21" s="14"/>
      <c r="C21" s="15"/>
      <c r="D21" s="15"/>
      <c r="E21" s="15"/>
      <c r="F21" s="15"/>
      <c r="G21" s="15"/>
      <c r="H21" s="15"/>
      <c r="I21" s="15"/>
    </row>
    <row r="22" spans="1:9" s="6" customFormat="1" ht="13.8" customHeight="1" x14ac:dyDescent="0.25">
      <c r="A22" s="19" t="s">
        <v>27</v>
      </c>
      <c r="B22" s="14"/>
      <c r="C22" s="15"/>
      <c r="D22" s="15"/>
      <c r="E22" s="15"/>
      <c r="F22" s="15"/>
      <c r="G22" s="15"/>
      <c r="H22" s="15"/>
      <c r="I22" s="15"/>
    </row>
    <row r="23" spans="1:9" s="6" customFormat="1" ht="13.8" customHeight="1" x14ac:dyDescent="0.25">
      <c r="A23" s="16" t="s">
        <v>34</v>
      </c>
      <c r="B23" s="14"/>
      <c r="C23" s="15"/>
      <c r="D23" s="15"/>
      <c r="E23" s="15"/>
      <c r="F23" s="15"/>
      <c r="G23" s="15"/>
      <c r="H23" s="15"/>
      <c r="I23" s="15"/>
    </row>
    <row r="24" spans="1:9" s="6" customFormat="1" ht="13.8" customHeight="1" x14ac:dyDescent="0.25">
      <c r="A24" s="16" t="s">
        <v>30</v>
      </c>
      <c r="B24" s="14"/>
      <c r="C24" s="15"/>
      <c r="D24" s="15"/>
      <c r="E24" s="15"/>
      <c r="F24" s="24"/>
      <c r="G24" s="24"/>
      <c r="H24" s="15"/>
      <c r="I24" s="15"/>
    </row>
    <row r="25" spans="1:9" s="6" customFormat="1" ht="13.8" customHeight="1" x14ac:dyDescent="0.25">
      <c r="A25" s="16" t="s">
        <v>35</v>
      </c>
      <c r="B25" s="14"/>
      <c r="C25" s="15"/>
      <c r="D25" s="15"/>
      <c r="E25" s="15"/>
      <c r="F25" s="15"/>
      <c r="G25" s="15"/>
      <c r="H25" s="15"/>
      <c r="I25" s="15"/>
    </row>
    <row r="26" spans="1:9" s="6" customFormat="1" ht="13.8" customHeight="1" x14ac:dyDescent="0.25">
      <c r="A26" s="19"/>
      <c r="B26" s="14"/>
      <c r="C26" s="15"/>
      <c r="D26" s="15"/>
      <c r="E26" s="15"/>
      <c r="F26" s="15"/>
      <c r="G26" s="15"/>
      <c r="H26" s="15"/>
      <c r="I26" s="15"/>
    </row>
    <row r="27" spans="1:9" ht="13.2" customHeight="1" x14ac:dyDescent="0.25">
      <c r="A27" s="22" t="s">
        <v>31</v>
      </c>
      <c r="B27" s="20"/>
      <c r="C27" s="20"/>
      <c r="D27" s="20"/>
      <c r="E27" s="20"/>
      <c r="F27" s="20"/>
      <c r="G27" s="20"/>
      <c r="H27" s="20"/>
      <c r="I27" s="20"/>
    </row>
    <row r="28" spans="1:9" ht="13.2" customHeight="1" x14ac:dyDescent="0.25">
      <c r="A28" s="22" t="s">
        <v>26</v>
      </c>
      <c r="B28" s="20"/>
      <c r="C28" s="20"/>
      <c r="D28" s="20"/>
      <c r="E28" s="20"/>
      <c r="F28" s="20"/>
      <c r="G28" s="20"/>
      <c r="H28" s="20"/>
      <c r="I28" s="20"/>
    </row>
    <row r="29" spans="1:9" ht="13.8" x14ac:dyDescent="0.25">
      <c r="A29" s="16" t="s">
        <v>24</v>
      </c>
    </row>
    <row r="30" spans="1:9" ht="13.8" x14ac:dyDescent="0.25">
      <c r="A30" s="22" t="s">
        <v>25</v>
      </c>
    </row>
  </sheetData>
  <mergeCells count="9">
    <mergeCell ref="B4:B5"/>
    <mergeCell ref="A4:A5"/>
    <mergeCell ref="I4:I5"/>
    <mergeCell ref="C4:C5"/>
    <mergeCell ref="D4:D5"/>
    <mergeCell ref="E4:E5"/>
    <mergeCell ref="F4:F5"/>
    <mergeCell ref="H4:H5"/>
    <mergeCell ref="G4:G5"/>
  </mergeCells>
  <pageMargins left="0.7" right="0.7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2013-09-05T07:22:50Z</cp:lastPrinted>
  <dcterms:created xsi:type="dcterms:W3CDTF">2013-02-04T05:36:10Z</dcterms:created>
  <dcterms:modified xsi:type="dcterms:W3CDTF">2013-09-05T07:22:58Z</dcterms:modified>
</cp:coreProperties>
</file>